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3040" windowHeight="9084"/>
  </bookViews>
  <sheets>
    <sheet name="Recipe Cost Calculator" sheetId="1" r:id="rId1"/>
    <sheet name="Unit Cost Calculato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C3" i="1"/>
  <c r="D3" i="1" s="1"/>
  <c r="C2" i="1"/>
  <c r="D2" i="1" s="1"/>
  <c r="N3" i="2"/>
  <c r="N4" i="2"/>
  <c r="N2" i="2"/>
  <c r="L3" i="2"/>
  <c r="K3" i="2"/>
  <c r="L2" i="2"/>
  <c r="K2" i="2"/>
  <c r="L4" i="2"/>
  <c r="K4" i="2"/>
  <c r="I3" i="2"/>
  <c r="I4" i="2"/>
  <c r="I2" i="2"/>
  <c r="H3" i="2"/>
  <c r="H4" i="2"/>
  <c r="H2" i="2"/>
  <c r="D5" i="1" l="1"/>
  <c r="D9" i="1" s="1"/>
</calcChain>
</file>

<file path=xl/sharedStrings.xml><?xml version="1.0" encoding="utf-8"?>
<sst xmlns="http://schemas.openxmlformats.org/spreadsheetml/2006/main" count="26" uniqueCount="23">
  <si>
    <t>Ingredient</t>
  </si>
  <si>
    <t>Ounces</t>
  </si>
  <si>
    <t>Cost / Ounce</t>
  </si>
  <si>
    <t>Cost</t>
  </si>
  <si>
    <t>Coconut Oil (76 Degree)</t>
  </si>
  <si>
    <t>Lye</t>
  </si>
  <si>
    <t>Bars cut</t>
  </si>
  <si>
    <t>Cost per bar</t>
  </si>
  <si>
    <t>Lavender EO</t>
  </si>
  <si>
    <t>Total Cost For Recipe</t>
  </si>
  <si>
    <t>Item</t>
  </si>
  <si>
    <t>% Of order by weight</t>
  </si>
  <si>
    <t>% of order by $</t>
  </si>
  <si>
    <t>Item Cost</t>
  </si>
  <si>
    <t>Order Cost</t>
  </si>
  <si>
    <t>Order Weight (oz)</t>
  </si>
  <si>
    <t>Item Weight (oz)</t>
  </si>
  <si>
    <t>Order Tax</t>
  </si>
  <si>
    <t>Order Shipping</t>
  </si>
  <si>
    <t>Item Price</t>
  </si>
  <si>
    <t>Item Tax</t>
  </si>
  <si>
    <t>Item Shipping</t>
  </si>
  <si>
    <t>Item Cost Per Ounce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</si>
</sst>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5" sqref="C5"/>
    </sheetView>
  </sheetViews>
  <sheetFormatPr defaultRowHeight="14.4" x14ac:dyDescent="0.3"/>
  <cols>
    <col min="1" max="1" width="20.5546875" bestFit="1" customWidth="1"/>
    <col min="3" max="3" width="11.55468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t="s">
        <v>4</v>
      </c>
      <c r="B2">
        <v>66</v>
      </c>
      <c r="C2">
        <f>'Unit Cost Calculator'!N2</f>
        <v>8.4035714285714283E-2</v>
      </c>
      <c r="D2">
        <f>B2*C2</f>
        <v>5.5463571428571425</v>
      </c>
    </row>
    <row r="3" spans="1:4" x14ac:dyDescent="0.3">
      <c r="A3" t="s">
        <v>5</v>
      </c>
      <c r="B3">
        <v>9.6</v>
      </c>
      <c r="C3">
        <f>'Unit Cost Calculator'!N3</f>
        <v>0.51075430820156553</v>
      </c>
      <c r="D3">
        <f>B3*C3</f>
        <v>4.9032413587350288</v>
      </c>
    </row>
    <row r="4" spans="1:4" x14ac:dyDescent="0.3">
      <c r="A4" t="s">
        <v>8</v>
      </c>
      <c r="B4">
        <v>4</v>
      </c>
      <c r="C4">
        <f>'Unit Cost Calculator'!N4</f>
        <v>2.093627125708112</v>
      </c>
      <c r="D4">
        <f>B4*C4</f>
        <v>8.3745085028324482</v>
      </c>
    </row>
    <row r="5" spans="1:4" x14ac:dyDescent="0.3">
      <c r="A5" s="2" t="s">
        <v>9</v>
      </c>
      <c r="D5">
        <f>SUM(D2:D4)</f>
        <v>18.824107004424619</v>
      </c>
    </row>
    <row r="7" spans="1:4" x14ac:dyDescent="0.3">
      <c r="A7" t="s">
        <v>6</v>
      </c>
      <c r="D7">
        <v>24</v>
      </c>
    </row>
    <row r="9" spans="1:4" x14ac:dyDescent="0.3">
      <c r="A9" s="2" t="s">
        <v>7</v>
      </c>
      <c r="B9" s="2"/>
      <c r="C9" s="2"/>
      <c r="D9" s="2">
        <f>D5/D7</f>
        <v>0.78433779185102581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N4" sqref="N4"/>
    </sheetView>
  </sheetViews>
  <sheetFormatPr defaultRowHeight="14.4" x14ac:dyDescent="0.3"/>
  <cols>
    <col min="1" max="1" width="20.5546875" bestFit="1" customWidth="1"/>
    <col min="2" max="2" width="8.88671875" bestFit="1" customWidth="1"/>
    <col min="3" max="3" width="9.77734375" bestFit="1" customWidth="1"/>
    <col min="4" max="4" width="14.5546875" bestFit="1" customWidth="1"/>
    <col min="5" max="5" width="15.44140625" bestFit="1" customWidth="1"/>
    <col min="6" max="6" width="9" bestFit="1" customWidth="1"/>
    <col min="7" max="7" width="12.77734375" bestFit="1" customWidth="1"/>
    <col min="8" max="8" width="18.21875" bestFit="1" customWidth="1"/>
    <col min="9" max="9" width="13.44140625" bestFit="1" customWidth="1"/>
    <col min="10" max="10" width="9.21875" bestFit="1" customWidth="1"/>
    <col min="11" max="11" width="8.109375" bestFit="1" customWidth="1"/>
    <col min="12" max="12" width="12" bestFit="1" customWidth="1"/>
  </cols>
  <sheetData>
    <row r="1" spans="1:14" x14ac:dyDescent="0.3">
      <c r="A1" t="s">
        <v>10</v>
      </c>
      <c r="B1" t="s">
        <v>13</v>
      </c>
      <c r="C1" t="s">
        <v>14</v>
      </c>
      <c r="D1" t="s">
        <v>16</v>
      </c>
      <c r="E1" t="s">
        <v>15</v>
      </c>
      <c r="F1" t="s">
        <v>17</v>
      </c>
      <c r="G1" t="s">
        <v>18</v>
      </c>
      <c r="H1" t="s">
        <v>11</v>
      </c>
      <c r="I1" t="s">
        <v>12</v>
      </c>
      <c r="J1" t="s">
        <v>19</v>
      </c>
      <c r="K1" t="s">
        <v>20</v>
      </c>
      <c r="L1" t="s">
        <v>21</v>
      </c>
      <c r="N1" t="s">
        <v>22</v>
      </c>
    </row>
    <row r="2" spans="1:14" x14ac:dyDescent="0.3">
      <c r="A2" t="s">
        <v>4</v>
      </c>
      <c r="B2">
        <v>43.78</v>
      </c>
      <c r="C2">
        <v>43.78</v>
      </c>
      <c r="D2">
        <v>560</v>
      </c>
      <c r="E2">
        <v>560</v>
      </c>
      <c r="F2">
        <v>3.28</v>
      </c>
      <c r="G2">
        <v>0</v>
      </c>
      <c r="H2">
        <f>D2/E2</f>
        <v>1</v>
      </c>
      <c r="I2">
        <f>B2/C2</f>
        <v>1</v>
      </c>
      <c r="J2">
        <v>43.78</v>
      </c>
      <c r="K2">
        <f>F2*I2</f>
        <v>3.28</v>
      </c>
      <c r="L2">
        <f>G2*H2</f>
        <v>0</v>
      </c>
      <c r="N2">
        <f>(J2+K2+L2)/D2</f>
        <v>8.4035714285714283E-2</v>
      </c>
    </row>
    <row r="3" spans="1:14" x14ac:dyDescent="0.3">
      <c r="A3" t="s">
        <v>5</v>
      </c>
      <c r="B3">
        <v>50</v>
      </c>
      <c r="C3">
        <v>82.5</v>
      </c>
      <c r="D3">
        <v>135</v>
      </c>
      <c r="E3">
        <v>158</v>
      </c>
      <c r="F3">
        <v>6.19</v>
      </c>
      <c r="G3">
        <v>17.79</v>
      </c>
      <c r="H3">
        <f t="shared" ref="H3:H4" si="0">D3/E3</f>
        <v>0.85443037974683544</v>
      </c>
      <c r="I3">
        <f t="shared" ref="I3:I4" si="1">B3/C3</f>
        <v>0.60606060606060608</v>
      </c>
      <c r="J3">
        <v>50</v>
      </c>
      <c r="K3">
        <f>F3*I3</f>
        <v>3.7515151515151519</v>
      </c>
      <c r="L3">
        <f>G3*H3</f>
        <v>15.200316455696202</v>
      </c>
      <c r="N3">
        <f t="shared" ref="N3:N4" si="2">(J3+K3+L3)/D3</f>
        <v>0.51075430820156553</v>
      </c>
    </row>
    <row r="4" spans="1:14" x14ac:dyDescent="0.3">
      <c r="A4" t="s">
        <v>8</v>
      </c>
      <c r="B4">
        <v>33.56</v>
      </c>
      <c r="C4">
        <v>112.28</v>
      </c>
      <c r="D4">
        <v>16.600000000000001</v>
      </c>
      <c r="E4">
        <v>219.7</v>
      </c>
      <c r="G4">
        <v>16.07</v>
      </c>
      <c r="H4">
        <f t="shared" si="0"/>
        <v>7.5557578516158408E-2</v>
      </c>
      <c r="I4">
        <f t="shared" si="1"/>
        <v>0.29889561809761311</v>
      </c>
      <c r="J4">
        <v>33.54</v>
      </c>
      <c r="K4">
        <f>F4*I4</f>
        <v>0</v>
      </c>
      <c r="L4">
        <f>G4*H4</f>
        <v>1.2142102867546656</v>
      </c>
      <c r="N4">
        <f t="shared" si="2"/>
        <v>2.093627125708112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Recipe Cost Calculator</vt:lpstr>
      <vt:lpstr>Unit Cost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Rushworth</dc:creator>
  <cp:lastModifiedBy>Lisa Rushworth</cp:lastModifiedBy>
  <dcterms:created xsi:type="dcterms:W3CDTF">2017-10-05T12:39:43Z</dcterms:created>
  <dcterms:modified xsi:type="dcterms:W3CDTF">2017-10-05T13:21:13Z</dcterms:modified>
</cp:coreProperties>
</file>